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1055" tabRatio="885" activeTab="2"/>
  </bookViews>
  <sheets>
    <sheet name="利润表" sheetId="1" r:id="rId1"/>
    <sheet name="资产负责表" sheetId="2" r:id="rId2"/>
    <sheet name="现金流量表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<sst xmlns="http://schemas.openxmlformats.org/spreadsheetml/2006/main" count="148" uniqueCount="139">
  <si>
    <t>利润表</t>
  </si>
  <si>
    <t>会小企02表</t>
  </si>
  <si>
    <t>编制单位：湖南中科管业有限公司</t>
  </si>
  <si>
    <t>2022年12月</t>
  </si>
  <si>
    <t>单位：元</t>
  </si>
  <si>
    <t>项  目</t>
  </si>
  <si>
    <t>本年累计金额</t>
  </si>
  <si>
    <t>本季度金额</t>
  </si>
  <si>
    <t>一、营业收入</t>
  </si>
  <si>
    <t>减：营业成本</t>
  </si>
  <si>
    <t xml:space="preserve">    税金及附加</t>
  </si>
  <si>
    <t xml:space="preserve">  其中：消费税</t>
  </si>
  <si>
    <t xml:space="preserve">      城市维护建设税</t>
  </si>
  <si>
    <t xml:space="preserve">      资源税</t>
  </si>
  <si>
    <t xml:space="preserve">      土地增值税</t>
  </si>
  <si>
    <t xml:space="preserve">      城镇土地使用税、房产税、车船税、印花税</t>
  </si>
  <si>
    <t xml:space="preserve">      教育费附加、矿产资源补偿费、排污费</t>
  </si>
  <si>
    <t>销售费用</t>
  </si>
  <si>
    <t xml:space="preserve">  其中：商品维修费</t>
  </si>
  <si>
    <t xml:space="preserve">       广告费和业务宣传费</t>
  </si>
  <si>
    <t>管理费用</t>
  </si>
  <si>
    <t xml:space="preserve">  其中：开办费</t>
  </si>
  <si>
    <t xml:space="preserve">       业务招待费</t>
  </si>
  <si>
    <t xml:space="preserve">       研究费用</t>
  </si>
  <si>
    <t>财务费用</t>
  </si>
  <si>
    <t xml:space="preserve">  其中：利息费用（收入以“-”号填列）</t>
  </si>
  <si>
    <t>加：投资收益（损失以“-”号填列）</t>
  </si>
  <si>
    <t>二、营业利润（亏损以“-”号填列）</t>
  </si>
  <si>
    <t>加：营业外收入</t>
  </si>
  <si>
    <t xml:space="preserve">  其中：政府补助</t>
  </si>
  <si>
    <t>减：营业外支出</t>
  </si>
  <si>
    <t>其中：坏账损失</t>
  </si>
  <si>
    <t xml:space="preserve">     无法收回的长期债券投资损失</t>
  </si>
  <si>
    <t xml:space="preserve">     无法收回的长期股权投资损失</t>
  </si>
  <si>
    <t xml:space="preserve">     自然灾害等不可抗力因素造成的损失</t>
  </si>
  <si>
    <t xml:space="preserve">     税收滞纳金</t>
  </si>
  <si>
    <t>三、利润总额（亏损总额以“-”号填列）</t>
  </si>
  <si>
    <t>减：所得税费用</t>
  </si>
  <si>
    <t>四、净利润（净亏损以“-”号填列）</t>
  </si>
  <si>
    <t>单位负责人：</t>
  </si>
  <si>
    <t>资产负债表</t>
  </si>
  <si>
    <t>会小企01表</t>
  </si>
  <si>
    <t>2022年12月31日</t>
  </si>
  <si>
    <t>资    产</t>
  </si>
  <si>
    <t>期末余额</t>
  </si>
  <si>
    <t>年初余额</t>
  </si>
  <si>
    <t>负债和所有者权益</t>
  </si>
  <si>
    <t>流动资产：</t>
  </si>
  <si>
    <t>流动负债：</t>
  </si>
  <si>
    <t>货币资金</t>
  </si>
  <si>
    <t>短期借款</t>
  </si>
  <si>
    <t>短期投资</t>
  </si>
  <si>
    <t>应付票据</t>
  </si>
  <si>
    <t>应收票据</t>
  </si>
  <si>
    <t>应付账款</t>
  </si>
  <si>
    <t>应收账款</t>
  </si>
  <si>
    <t>预收账款</t>
  </si>
  <si>
    <t>预付账款</t>
  </si>
  <si>
    <t>应付职工薪酬</t>
  </si>
  <si>
    <t>应收股利</t>
  </si>
  <si>
    <t>应交税费</t>
  </si>
  <si>
    <t>应收利息</t>
  </si>
  <si>
    <t>应付利息</t>
  </si>
  <si>
    <t>其他应收款</t>
  </si>
  <si>
    <t>应付利润</t>
  </si>
  <si>
    <t>存货</t>
  </si>
  <si>
    <t>其他应付款</t>
  </si>
  <si>
    <t>其中：原材料</t>
  </si>
  <si>
    <t>其他流动负债</t>
  </si>
  <si>
    <t xml:space="preserve">      在产品</t>
  </si>
  <si>
    <t>流动负债合计</t>
  </si>
  <si>
    <t xml:space="preserve">      库存商品</t>
  </si>
  <si>
    <t>非流动负债：</t>
  </si>
  <si>
    <t xml:space="preserve">      周转材料</t>
  </si>
  <si>
    <t>长期借款</t>
  </si>
  <si>
    <t>其他流动资产</t>
  </si>
  <si>
    <t>长期应付款</t>
  </si>
  <si>
    <t>流动资产合计</t>
  </si>
  <si>
    <t>递延收益</t>
  </si>
  <si>
    <t>非流动资产</t>
  </si>
  <si>
    <t>其他非流动负债</t>
  </si>
  <si>
    <t>长期债券投资</t>
  </si>
  <si>
    <t>非流动负债合计</t>
  </si>
  <si>
    <t>长期股权投资</t>
  </si>
  <si>
    <t>负债合计</t>
  </si>
  <si>
    <t>固定资产原价</t>
  </si>
  <si>
    <t>减：累计折旧</t>
  </si>
  <si>
    <t>固定资产账面价值</t>
  </si>
  <si>
    <t>在建工程</t>
  </si>
  <si>
    <t>工程物资</t>
  </si>
  <si>
    <t>固定资产清理</t>
  </si>
  <si>
    <t>生产性生物资产</t>
  </si>
  <si>
    <t>所有者权益（或股东权益）</t>
  </si>
  <si>
    <t>无形资产</t>
  </si>
  <si>
    <t>实收资本（或股本）</t>
  </si>
  <si>
    <t>开发支出</t>
  </si>
  <si>
    <t>资本公积</t>
  </si>
  <si>
    <t>长期待摊费用</t>
  </si>
  <si>
    <t>盈余公积</t>
  </si>
  <si>
    <t>其他非流动资产</t>
  </si>
  <si>
    <t>未分配利润</t>
  </si>
  <si>
    <t>非流动资产合计</t>
  </si>
  <si>
    <t>所有者权益（或股东权益）合计</t>
  </si>
  <si>
    <t>资产总计</t>
  </si>
  <si>
    <t>负债和所有者权益（或股东权益）总计</t>
  </si>
  <si>
    <t>单位负责人:</t>
  </si>
  <si>
    <t>财务主管:</t>
  </si>
  <si>
    <t>制表人:</t>
  </si>
  <si>
    <t>说明：小企业（中外合作经营）根据合同规定在合作期间归还投资者的投资，应在“实收资本（或股本）”项目下增加“减：已归还投资”项目单独列示。</t>
  </si>
  <si>
    <t>现金流量表</t>
  </si>
  <si>
    <t>会小企03表</t>
  </si>
  <si>
    <t>项       目</t>
  </si>
  <si>
    <t>本月金额</t>
  </si>
  <si>
    <t>一、经营活动产生的现金流量：</t>
  </si>
  <si>
    <t xml:space="preserve">    销售产成品、商品、提供劳务收到的现金</t>
  </si>
  <si>
    <t xml:space="preserve">    收到其他与经营活动有关的现金</t>
  </si>
  <si>
    <t xml:space="preserve">    购买原材料、商品、接受劳务支付的现金</t>
  </si>
  <si>
    <t xml:space="preserve">    支付的职工薪酬</t>
  </si>
  <si>
    <t xml:space="preserve">    支付的税费</t>
  </si>
  <si>
    <t xml:space="preserve">    支付其他与经营活动有关的现金</t>
  </si>
  <si>
    <t xml:space="preserve">    　　经营活动产生的现金流量净额</t>
  </si>
  <si>
    <t>二、投资活动产生的现金流量：</t>
  </si>
  <si>
    <t xml:space="preserve">    收回短期投资、长期债券投资和长期股权投资收到的现金</t>
  </si>
  <si>
    <t xml:space="preserve">    取得投资收益收到的现金</t>
  </si>
  <si>
    <t xml:space="preserve">    处置固定资产、无形资产和其他非流动资产收回的现金净额</t>
  </si>
  <si>
    <t xml:space="preserve">    短期投资、长期债券投资和长期股权投资支付的现金</t>
  </si>
  <si>
    <t xml:space="preserve">    购建固定资产、无形资产和其他非流动资产支付的现金</t>
  </si>
  <si>
    <t xml:space="preserve">    　　投资活动产生的现金流量净额</t>
  </si>
  <si>
    <t>三、筹资活动产生的现金流量：</t>
  </si>
  <si>
    <t xml:space="preserve">   取得借款收到的现金</t>
  </si>
  <si>
    <t xml:space="preserve">   吸收投资者投资收到的现金</t>
  </si>
  <si>
    <t xml:space="preserve">   偿还借款本金支付的现金</t>
  </si>
  <si>
    <t xml:space="preserve">   偿还借款利息支付的现金</t>
  </si>
  <si>
    <t xml:space="preserve">   分配利润支付的现金</t>
  </si>
  <si>
    <t xml:space="preserve">       筹资活动产生的现金流量净额</t>
  </si>
  <si>
    <t>四、现金净增加额</t>
  </si>
  <si>
    <t>加：期初现金余额</t>
  </si>
  <si>
    <t>五、期末现金余额</t>
  </si>
  <si>
    <t>制表人：刘利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</si>
</sst>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[Red]\-##0.00"/>
    <numFmt numFmtId="177" formatCode="0.00_ "/>
    <numFmt numFmtId="178" formatCode="0.00_ ;\-0.00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u val="single"/>
      <sz val="21"/>
      <color indexed="8"/>
      <name val="宋体"/>
      <family val="0"/>
    </font>
    <font>
      <b/>
      <u val="single"/>
      <sz val="21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9"/>
      <color indexed="8"/>
      <name val="新宋体"/>
      <family val="3"/>
    </font>
    <font>
      <sz val="9"/>
      <color indexed="8"/>
      <name val="新宋体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2" applyNumberFormat="0" applyProtection="0">
      <alignment horizontal="center" vertical="center"/>
    </xf>
    <xf numFmtId="41" fontId="0" fillId="0" borderId="0" applyFont="0" applyFill="0" applyBorder="0" applyAlignment="0" applyProtection="0"/>
    <xf numFmtId="176" fontId="11" fillId="0" borderId="2" applyFill="0" applyProtection="0">
      <alignment horizontal="right" vertical="center"/>
    </xf>
    <xf numFmtId="40" fontId="10" fillId="4" borderId="2" applyProtection="0">
      <alignment horizontal="right" vertical="center"/>
    </xf>
    <xf numFmtId="0" fontId="28" fillId="5" borderId="0" applyNumberFormat="0" applyBorder="0" applyAlignment="0" applyProtection="0"/>
    <xf numFmtId="176" fontId="10" fillId="6" borderId="2" applyProtection="0">
      <alignment horizontal="right" vertical="center"/>
    </xf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2" applyNumberFormat="0" applyProtection="0">
      <alignment horizontal="left" vertical="center"/>
    </xf>
    <xf numFmtId="0" fontId="31" fillId="0" borderId="0" applyNumberFormat="0" applyFill="0" applyBorder="0" applyAlignment="0" applyProtection="0"/>
    <xf numFmtId="0" fontId="10" fillId="6" borderId="2" applyNumberFormat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40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40" fontId="10" fillId="6" borderId="2" applyProtection="0">
      <alignment horizontal="right" vertical="center"/>
    </xf>
    <xf numFmtId="0" fontId="33" fillId="0" borderId="0" applyNumberFormat="0" applyFill="0" applyBorder="0" applyAlignment="0" applyProtection="0"/>
    <xf numFmtId="176" fontId="11" fillId="0" borderId="2" applyFill="0" applyProtection="0">
      <alignment horizontal="right" vertical="center"/>
    </xf>
    <xf numFmtId="0" fontId="34" fillId="9" borderId="3" applyNumberFormat="0" applyFont="0" applyAlignment="0" applyProtection="0"/>
    <xf numFmtId="0" fontId="35" fillId="0" borderId="0" applyNumberFormat="0" applyFill="0" applyBorder="0" applyAlignment="0" applyProtection="0"/>
    <xf numFmtId="176" fontId="11" fillId="0" borderId="2" applyFill="0" applyProtection="0">
      <alignment horizontal="right" vertical="center"/>
    </xf>
    <xf numFmtId="176" fontId="10" fillId="4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0" fontId="36" fillId="0" borderId="0" applyNumberFormat="0" applyFill="0" applyBorder="0" applyAlignment="0" applyProtection="0"/>
    <xf numFmtId="0" fontId="10" fillId="4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10" fillId="4" borderId="2" applyProtection="0">
      <alignment horizontal="right" vertical="center"/>
    </xf>
    <xf numFmtId="0" fontId="39" fillId="0" borderId="4" applyNumberFormat="0" applyFill="0" applyAlignment="0" applyProtection="0"/>
    <xf numFmtId="10" fontId="10" fillId="6" borderId="2" applyProtection="0">
      <alignment horizontal="right" vertical="center"/>
    </xf>
    <xf numFmtId="40" fontId="10" fillId="6" borderId="2" applyProtection="0">
      <alignment horizontal="right" vertical="center"/>
    </xf>
    <xf numFmtId="0" fontId="10" fillId="4" borderId="2" applyNumberFormat="0" applyProtection="0">
      <alignment horizontal="left" vertical="center"/>
    </xf>
    <xf numFmtId="0" fontId="40" fillId="0" borderId="4" applyNumberFormat="0" applyFill="0" applyAlignment="0" applyProtection="0"/>
    <xf numFmtId="176" fontId="11" fillId="0" borderId="2" applyFill="0" applyProtection="0">
      <alignment horizontal="right" vertical="center"/>
    </xf>
    <xf numFmtId="0" fontId="32" fillId="11" borderId="0" applyNumberFormat="0" applyBorder="0" applyAlignment="0" applyProtection="0"/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36" fillId="0" borderId="5" applyNumberFormat="0" applyFill="0" applyAlignment="0" applyProtection="0"/>
    <xf numFmtId="0" fontId="32" fillId="12" borderId="0" applyNumberFormat="0" applyBorder="0" applyAlignment="0" applyProtection="0"/>
    <xf numFmtId="0" fontId="41" fillId="13" borderId="6" applyNumberFormat="0" applyAlignment="0" applyProtection="0"/>
    <xf numFmtId="0" fontId="42" fillId="13" borderId="1" applyNumberFormat="0" applyAlignment="0" applyProtection="0"/>
    <xf numFmtId="0" fontId="43" fillId="14" borderId="7" applyNumberFormat="0" applyAlignment="0" applyProtection="0"/>
    <xf numFmtId="0" fontId="28" fillId="15" borderId="0" applyNumberFormat="0" applyBorder="0" applyAlignment="0" applyProtection="0"/>
    <xf numFmtId="176" fontId="10" fillId="6" borderId="2" applyProtection="0">
      <alignment horizontal="right" vertical="center"/>
    </xf>
    <xf numFmtId="0" fontId="32" fillId="16" borderId="0" applyNumberFormat="0" applyBorder="0" applyAlignment="0" applyProtection="0"/>
    <xf numFmtId="0" fontId="11" fillId="0" borderId="2" applyNumberFormat="0" applyFill="0" applyProtection="0">
      <alignment horizontal="center" vertical="center"/>
    </xf>
    <xf numFmtId="0" fontId="44" fillId="0" borderId="8" applyNumberFormat="0" applyFill="0" applyAlignment="0" applyProtection="0"/>
    <xf numFmtId="176" fontId="10" fillId="6" borderId="2" applyProtection="0">
      <alignment horizontal="right" vertical="center"/>
    </xf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0" fontId="28" fillId="19" borderId="0" applyNumberFormat="0" applyBorder="0" applyAlignment="0" applyProtection="0"/>
    <xf numFmtId="0" fontId="11" fillId="0" borderId="2" applyNumberFormat="0" applyFill="0" applyProtection="0">
      <alignment horizontal="center" vertical="center"/>
    </xf>
    <xf numFmtId="0" fontId="32" fillId="20" borderId="0" applyNumberFormat="0" applyBorder="0" applyAlignment="0" applyProtection="0"/>
    <xf numFmtId="0" fontId="28" fillId="21" borderId="0" applyNumberFormat="0" applyBorder="0" applyAlignment="0" applyProtection="0"/>
    <xf numFmtId="176" fontId="10" fillId="6" borderId="2" applyProtection="0">
      <alignment horizontal="right" vertical="center"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176" fontId="11" fillId="0" borderId="2" applyFill="0" applyProtection="0">
      <alignment horizontal="right" vertical="center"/>
    </xf>
    <xf numFmtId="0" fontId="28" fillId="24" borderId="0" applyNumberFormat="0" applyBorder="0" applyAlignment="0" applyProtection="0"/>
    <xf numFmtId="176" fontId="11" fillId="0" borderId="2" applyFill="0" applyProtection="0">
      <alignment horizontal="right" vertical="center"/>
    </xf>
    <xf numFmtId="0" fontId="32" fillId="25" borderId="0" applyNumberFormat="0" applyBorder="0" applyAlignment="0" applyProtection="0"/>
    <xf numFmtId="176" fontId="11" fillId="0" borderId="2" applyFill="0" applyProtection="0">
      <alignment horizontal="right" vertical="center"/>
    </xf>
    <xf numFmtId="0" fontId="32" fillId="26" borderId="0" applyNumberFormat="0" applyBorder="0" applyAlignment="0" applyProtection="0"/>
    <xf numFmtId="10" fontId="11" fillId="0" borderId="2" applyFill="0" applyProtection="0">
      <alignment horizontal="right" vertical="center"/>
    </xf>
    <xf numFmtId="40" fontId="11" fillId="0" borderId="2" applyFill="0" applyProtection="0">
      <alignment horizontal="right" vertical="center"/>
    </xf>
    <xf numFmtId="0" fontId="28" fillId="27" borderId="0" applyNumberFormat="0" applyBorder="0" applyAlignment="0" applyProtection="0"/>
    <xf numFmtId="0" fontId="10" fillId="4" borderId="2" applyNumberFormat="0" applyProtection="0">
      <alignment horizontal="left" vertical="center"/>
    </xf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49" fontId="0" fillId="0" borderId="0" applyFont="0" applyFill="0" applyBorder="0" applyAlignment="0" applyProtection="0"/>
    <xf numFmtId="40" fontId="11" fillId="0" borderId="2" applyFill="0" applyProtection="0">
      <alignment horizontal="right" vertical="center"/>
    </xf>
    <xf numFmtId="0" fontId="10" fillId="6" borderId="2" applyNumberFormat="0" applyProtection="0">
      <alignment horizontal="left" vertical="center"/>
    </xf>
    <xf numFmtId="0" fontId="28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0" borderId="2" applyNumberFormat="0" applyFill="0" applyProtection="0">
      <alignment horizontal="left" vertical="center"/>
    </xf>
    <xf numFmtId="40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0" fillId="6" borderId="2" applyNumberFormat="0" applyProtection="0">
      <alignment horizontal="center" vertical="center"/>
    </xf>
    <xf numFmtId="0" fontId="11" fillId="0" borderId="2" applyNumberFormat="0" applyFill="0" applyProtection="0">
      <alignment horizontal="left" vertical="center"/>
    </xf>
    <xf numFmtId="40" fontId="10" fillId="4" borderId="2" applyProtection="0">
      <alignment horizontal="right" vertical="center"/>
    </xf>
    <xf numFmtId="40" fontId="11" fillId="0" borderId="2" applyFill="0" applyProtection="0">
      <alignment horizontal="right" vertical="center"/>
    </xf>
    <xf numFmtId="40" fontId="10" fillId="4" borderId="2" applyProtection="0">
      <alignment horizontal="right" vertical="center"/>
    </xf>
    <xf numFmtId="40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0" fontId="10" fillId="6" borderId="2" applyNumberFormat="0" applyProtection="0">
      <alignment horizontal="left" vertical="center"/>
    </xf>
    <xf numFmtId="40" fontId="11" fillId="0" borderId="2" applyFill="0" applyProtection="0">
      <alignment horizontal="right" vertical="center"/>
    </xf>
    <xf numFmtId="40" fontId="10" fillId="4" borderId="2" applyProtection="0">
      <alignment horizontal="right" vertical="center"/>
    </xf>
    <xf numFmtId="40" fontId="10" fillId="6" borderId="2" applyProtection="0">
      <alignment horizontal="right" vertical="center"/>
    </xf>
    <xf numFmtId="40" fontId="11" fillId="0" borderId="2" applyFill="0" applyProtection="0">
      <alignment horizontal="right" vertical="center"/>
    </xf>
    <xf numFmtId="0" fontId="10" fillId="6" borderId="2" applyNumberFormat="0" applyProtection="0">
      <alignment horizontal="left" vertical="center"/>
    </xf>
    <xf numFmtId="40" fontId="10" fillId="4" borderId="2" applyProtection="0">
      <alignment horizontal="right" vertical="center"/>
    </xf>
    <xf numFmtId="40" fontId="10" fillId="6" borderId="2" applyProtection="0">
      <alignment horizontal="right" vertical="center"/>
    </xf>
    <xf numFmtId="0" fontId="11" fillId="0" borderId="2" applyNumberFormat="0" applyFill="0" applyProtection="0">
      <alignment horizontal="center" vertical="center"/>
    </xf>
    <xf numFmtId="177" fontId="0" fillId="0" borderId="0" applyFont="0" applyFill="0" applyBorder="0" applyAlignment="0" applyProtection="0"/>
    <xf numFmtId="0" fontId="11" fillId="0" borderId="2" applyNumberFormat="0" applyFill="0" applyProtection="0">
      <alignment horizontal="left" vertical="center"/>
    </xf>
    <xf numFmtId="0" fontId="10" fillId="6" borderId="2" applyNumberFormat="0" applyProtection="0">
      <alignment horizontal="center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center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0" fontId="10" fillId="6" borderId="2" applyNumberFormat="0" applyProtection="0">
      <alignment horizontal="left" vertical="center"/>
    </xf>
    <xf numFmtId="176" fontId="10" fillId="4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0" fillId="4" borderId="2" applyNumberFormat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0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center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176" fontId="11" fillId="0" borderId="2" applyFill="0" applyProtection="0">
      <alignment horizontal="right" vertical="center"/>
    </xf>
    <xf numFmtId="176" fontId="10" fillId="4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1" fillId="0" borderId="2" applyNumberFormat="0" applyFill="0" applyProtection="0">
      <alignment horizontal="left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176" fontId="11" fillId="0" borderId="2" applyFill="0" applyProtection="0">
      <alignment horizontal="righ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center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center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176" fontId="11" fillId="0" borderId="2" applyFill="0" applyProtection="0">
      <alignment horizontal="right" vertical="center"/>
    </xf>
    <xf numFmtId="0" fontId="10" fillId="6" borderId="2" applyNumberFormat="0" applyProtection="0">
      <alignment horizontal="center" vertical="center"/>
    </xf>
    <xf numFmtId="0" fontId="10" fillId="6" borderId="2" applyNumberFormat="0" applyProtection="0">
      <alignment horizontal="center" vertical="center"/>
    </xf>
    <xf numFmtId="10" fontId="10" fillId="6" borderId="2" applyProtection="0">
      <alignment horizontal="right" vertical="center"/>
    </xf>
    <xf numFmtId="0" fontId="10" fillId="6" borderId="2" applyNumberFormat="0" applyProtection="0">
      <alignment horizontal="center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0" fontId="10" fillId="4" borderId="2" applyNumberFormat="0" applyProtection="0">
      <alignment horizontal="left" vertical="center"/>
    </xf>
    <xf numFmtId="0" fontId="11" fillId="0" borderId="2" applyNumberFormat="0" applyFill="0" applyProtection="0">
      <alignment horizontal="center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0" fontId="11" fillId="0" borderId="2" applyNumberFormat="0" applyFill="0" applyProtection="0">
      <alignment horizontal="center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center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left" vertical="center"/>
    </xf>
    <xf numFmtId="0" fontId="10" fillId="6" borderId="2" applyNumberFormat="0" applyProtection="0">
      <alignment horizontal="center" vertical="center"/>
    </xf>
    <xf numFmtId="0" fontId="10" fillId="4" borderId="2" applyNumberFormat="0" applyProtection="0">
      <alignment horizontal="center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center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0" fontId="10" fillId="6" borderId="2" applyNumberFormat="0" applyProtection="0">
      <alignment horizontal="center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0" fontId="10" fillId="6" borderId="2" applyNumberFormat="0" applyProtection="0">
      <alignment horizontal="lef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4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0" fontId="11" fillId="0" borderId="2" applyNumberFormat="0" applyFill="0" applyProtection="0">
      <alignment horizontal="center" vertical="center"/>
    </xf>
    <xf numFmtId="0" fontId="10" fillId="6" borderId="2" applyNumberFormat="0" applyProtection="0">
      <alignment horizontal="center" vertical="center"/>
    </xf>
    <xf numFmtId="176" fontId="11" fillId="0" borderId="2" applyFill="0" applyProtection="0">
      <alignment horizontal="right" vertical="center"/>
    </xf>
    <xf numFmtId="0" fontId="10" fillId="4" borderId="2" applyNumberFormat="0" applyProtection="0">
      <alignment horizontal="lef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0" fontId="10" fillId="4" borderId="2" applyNumberFormat="0" applyProtection="0">
      <alignment horizontal="center" vertical="center"/>
    </xf>
    <xf numFmtId="176" fontId="10" fillId="4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4" borderId="2" applyProtection="0">
      <alignment horizontal="right" vertical="center"/>
    </xf>
    <xf numFmtId="176" fontId="10" fillId="4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4" borderId="2" applyProtection="0">
      <alignment horizontal="right" vertical="center"/>
    </xf>
    <xf numFmtId="176" fontId="10" fillId="4" borderId="2" applyProtection="0">
      <alignment horizontal="right" vertical="center"/>
    </xf>
    <xf numFmtId="176" fontId="10" fillId="4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4" borderId="2" applyProtection="0">
      <alignment horizontal="right" vertical="center"/>
    </xf>
    <xf numFmtId="176" fontId="10" fillId="4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176" fontId="11" fillId="0" borderId="2" applyFill="0" applyProtection="0">
      <alignment horizontal="right" vertical="center"/>
    </xf>
    <xf numFmtId="176" fontId="10" fillId="6" borderId="2" applyProtection="0">
      <alignment horizontal="right" vertical="center"/>
    </xf>
    <xf numFmtId="176" fontId="10" fillId="6" borderId="2" applyProtection="0">
      <alignment horizontal="right" vertical="center"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178" fontId="2" fillId="0" borderId="2" xfId="0" applyNumberFormat="1" applyFont="1" applyFill="1" applyBorder="1" applyAlignment="1" applyProtection="1">
      <alignment/>
      <protection/>
    </xf>
    <xf numFmtId="178" fontId="6" fillId="0" borderId="2" xfId="0" applyNumberFormat="1" applyFont="1" applyFill="1" applyBorder="1" applyAlignment="1" applyProtection="1">
      <alignment horizontal="right"/>
      <protection/>
    </xf>
    <xf numFmtId="178" fontId="2" fillId="0" borderId="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wrapText="1"/>
      <protection/>
    </xf>
  </cellXfs>
  <cellStyles count="275">
    <cellStyle name="Normal" xfId="0"/>
    <cellStyle name="Currency [0]" xfId="15"/>
    <cellStyle name="20% - 强调文字颜色 3" xfId="16"/>
    <cellStyle name="输入" xfId="17"/>
    <cellStyle name="Currency" xfId="18"/>
    <cellStyle name="SpecificationS" xfId="19"/>
    <cellStyle name="Comma [0]" xfId="20"/>
    <cellStyle name="ForSaleBaseQuantityD" xfId="21"/>
    <cellStyle name="periodBeginBalanceAmountCrS" xfId="22"/>
    <cellStyle name="40% - 强调文字颜色 3" xfId="23"/>
    <cellStyle name="origTaxAmountT" xfId="24"/>
    <cellStyle name="差" xfId="25"/>
    <cellStyle name="Comma" xfId="26"/>
    <cellStyle name="accountTypeNameT" xfId="27"/>
    <cellStyle name="Hyperlink" xfId="28"/>
    <cellStyle name="invoiceTypeNameT" xfId="29"/>
    <cellStyle name="SendDateD" xfId="30"/>
    <cellStyle name="60% - 强调文字颜色 3" xfId="31"/>
    <cellStyle name="Percent" xfId="32"/>
    <cellStyle name="periodBeginBalanceAmountDrT" xfId="33"/>
    <cellStyle name="departmentCodeT" xfId="34"/>
    <cellStyle name="periodBeginBalanceAmountCrT" xfId="35"/>
    <cellStyle name="Followed Hyperlink" xfId="36"/>
    <cellStyle name="returnQuantityD" xfId="37"/>
    <cellStyle name="注释" xfId="38"/>
    <cellStyle name="警告文本" xfId="39"/>
    <cellStyle name="ArrivalBaseQuantityD" xfId="40"/>
    <cellStyle name="ArrivalPriceS" xfId="41"/>
    <cellStyle name="purchaseorderonwayBaseQuantityD" xfId="42"/>
    <cellStyle name="标题 4" xfId="43"/>
    <cellStyle name="accountTypeNameS" xfId="44"/>
    <cellStyle name="ConsignorNameT" xfId="45"/>
    <cellStyle name="60% - 强调文字颜色 2" xfId="46"/>
    <cellStyle name="标题" xfId="47"/>
    <cellStyle name="解释性文本" xfId="48"/>
    <cellStyle name="amountCrS" xfId="49"/>
    <cellStyle name="标题 1" xfId="50"/>
    <cellStyle name="taxRateT" xfId="51"/>
    <cellStyle name="amountCrT" xfId="52"/>
    <cellStyle name="accountNameS" xfId="53"/>
    <cellStyle name="标题 2" xfId="54"/>
    <cellStyle name="origSettleAmountD" xfId="55"/>
    <cellStyle name="60% - 强调文字颜色 1" xfId="56"/>
    <cellStyle name="deliveryDateT" xfId="57"/>
    <cellStyle name="accountNameT" xfId="58"/>
    <cellStyle name="标题 3" xfId="59"/>
    <cellStyle name="60% - 强调文字颜色 4" xfId="60"/>
    <cellStyle name="输出" xfId="61"/>
    <cellStyle name="计算" xfId="62"/>
    <cellStyle name="检查单元格" xfId="63"/>
    <cellStyle name="20% - 强调文字颜色 6" xfId="64"/>
    <cellStyle name="DelegateOrderForMaterialBaseQuantityT" xfId="65"/>
    <cellStyle name="强调文字颜色 2" xfId="66"/>
    <cellStyle name="SettleCustomerD" xfId="67"/>
    <cellStyle name="链接单元格" xfId="68"/>
    <cellStyle name="materialForSendBaseQuantityT" xfId="69"/>
    <cellStyle name="汇总" xfId="70"/>
    <cellStyle name="好" xfId="71"/>
    <cellStyle name="适中" xfId="72"/>
    <cellStyle name="deliveryDateD" xfId="73"/>
    <cellStyle name="accountNameD" xfId="74"/>
    <cellStyle name="20% - 强调文字颜色 5" xfId="75"/>
    <cellStyle name="PurchaseOrderCodeD" xfId="76"/>
    <cellStyle name="强调文字颜色 1" xfId="77"/>
    <cellStyle name="20% - 强调文字颜色 1" xfId="78"/>
    <cellStyle name="transonwayBaseQuantityT" xfId="79"/>
    <cellStyle name="40% - 强调文字颜色 1" xfId="80"/>
    <cellStyle name="20% - 强调文字颜色 2" xfId="81"/>
    <cellStyle name="transfordispatchBaseQuantityD" xfId="82"/>
    <cellStyle name="40% - 强调文字颜色 2" xfId="83"/>
    <cellStyle name="ArrivalPriceD" xfId="84"/>
    <cellStyle name="强调文字颜色 3" xfId="85"/>
    <cellStyle name="origDiscountPriceD" xfId="86"/>
    <cellStyle name="强调文字颜色 4" xfId="87"/>
    <cellStyle name="taxRateD" xfId="88"/>
    <cellStyle name="amountCrD" xfId="89"/>
    <cellStyle name="20% - 强调文字颜色 4" xfId="90"/>
    <cellStyle name="accountCodeS" xfId="91"/>
    <cellStyle name="40% - 强调文字颜色 4" xfId="92"/>
    <cellStyle name="强调文字颜色 5" xfId="93"/>
    <cellStyle name="StringStyle" xfId="94"/>
    <cellStyle name="periodBeginBalanceAmountDrD" xfId="95"/>
    <cellStyle name="accountCodeT" xfId="96"/>
    <cellStyle name="40% - 强调文字颜色 5" xfId="97"/>
    <cellStyle name="60% - 强调文字颜色 5" xfId="98"/>
    <cellStyle name="强调文字颜色 6" xfId="99"/>
    <cellStyle name="40% - 强调文字颜色 6" xfId="100"/>
    <cellStyle name="60% - 强调文字颜色 6" xfId="101"/>
    <cellStyle name="departmentCodeD" xfId="102"/>
    <cellStyle name="periodBeginBalanceAmountCrD" xfId="103"/>
    <cellStyle name="accountTypeNameD" xfId="104"/>
    <cellStyle name="saleDeliveryCodeT" xfId="105"/>
    <cellStyle name="accountCodeD" xfId="106"/>
    <cellStyle name="periodBeginBalanceAmountDrS" xfId="107"/>
    <cellStyle name="amountDrD" xfId="108"/>
    <cellStyle name="amountDrS" xfId="109"/>
    <cellStyle name="amountDrT" xfId="110"/>
    <cellStyle name="forsaleorderBaseQuantityD" xfId="111"/>
    <cellStyle name="voucherdateT" xfId="112"/>
    <cellStyle name="periodEndBalanceAmountDrD" xfId="113"/>
    <cellStyle name="periodEndBalanceAmountDrS" xfId="114"/>
    <cellStyle name="periodEndBalanceAmountDrT" xfId="115"/>
    <cellStyle name="periodEndBalanceAmountCrD" xfId="116"/>
    <cellStyle name="SendDateT" xfId="117"/>
    <cellStyle name="periodEndBalanceAmountCrS" xfId="118"/>
    <cellStyle name="periodEndBalanceAmountCrT" xfId="119"/>
    <cellStyle name="inventoryCodeD" xfId="120"/>
    <cellStyle name="Decimal2" xfId="121"/>
    <cellStyle name="invoiceTypeNameD" xfId="122"/>
    <cellStyle name="partnerCodeT" xfId="123"/>
    <cellStyle name="departmentNameD" xfId="124"/>
    <cellStyle name="origTaxT" xfId="125"/>
    <cellStyle name="voucherdateD" xfId="126"/>
    <cellStyle name="ConsignorCodeT" xfId="127"/>
    <cellStyle name="partnerNameT" xfId="128"/>
    <cellStyle name="origDiscountAmountD" xfId="129"/>
    <cellStyle name="SendPersonNameD" xfId="130"/>
    <cellStyle name="ConsignorCodeD" xfId="131"/>
    <cellStyle name="partnerNameD" xfId="132"/>
    <cellStyle name="departmentNameT" xfId="133"/>
    <cellStyle name="ArrivalBaseQuantityS" xfId="134"/>
    <cellStyle name="personCodeD" xfId="135"/>
    <cellStyle name="busiTypeNameD" xfId="136"/>
    <cellStyle name="saleDeliveryCodeD" xfId="137"/>
    <cellStyle name="SendPersonCodeD" xfId="138"/>
    <cellStyle name="partnerCodeD" xfId="139"/>
    <cellStyle name="ArrivalPriceT" xfId="140"/>
    <cellStyle name="saleOrderCodeD" xfId="141"/>
    <cellStyle name="personNameD" xfId="142"/>
    <cellStyle name="SendPersonNameT" xfId="143"/>
    <cellStyle name="unit1NameD" xfId="144"/>
    <cellStyle name="origDiscountAmountT" xfId="145"/>
    <cellStyle name="otheronwayBaseQuantityD" xfId="146"/>
    <cellStyle name="warehouseCodeD" xfId="147"/>
    <cellStyle name="WarehouseCodeS" xfId="148"/>
    <cellStyle name="specificationD" xfId="149"/>
    <cellStyle name="DelegateOrderForProductBaseQuantityD" xfId="150"/>
    <cellStyle name="unitnameD" xfId="151"/>
    <cellStyle name="origTaxPriceD" xfId="152"/>
    <cellStyle name="origExpenseAmountD" xfId="153"/>
    <cellStyle name="SDDetailorigSettleAmountD" xfId="154"/>
    <cellStyle name="returnQuantityT" xfId="155"/>
    <cellStyle name="origTaxAmountD" xfId="156"/>
    <cellStyle name="voucherStateD" xfId="157"/>
    <cellStyle name="discountRateD" xfId="158"/>
    <cellStyle name="origDiscountD" xfId="159"/>
    <cellStyle name="purchaseArrivalBaseQuantityT" xfId="160"/>
    <cellStyle name="deliveryModeNameD" xfId="161"/>
    <cellStyle name="forsaleorderBaseQuantityT" xfId="162"/>
    <cellStyle name="origPriceD" xfId="163"/>
    <cellStyle name="LatestSaleOrigTaxPriceD" xfId="164"/>
    <cellStyle name="unit1NameT" xfId="165"/>
    <cellStyle name="otheronwayBaseQuantityT" xfId="166"/>
    <cellStyle name="ConsignorNameD" xfId="167"/>
    <cellStyle name="warehouseNameD" xfId="168"/>
    <cellStyle name="PriceT" xfId="169"/>
    <cellStyle name="inventoryNameD" xfId="170"/>
    <cellStyle name="origPriceT" xfId="171"/>
    <cellStyle name="origDiscountT" xfId="172"/>
    <cellStyle name="addressD" xfId="173"/>
    <cellStyle name="SettleCustomerCodeD" xfId="174"/>
    <cellStyle name="origAllowancesD" xfId="175"/>
    <cellStyle name="BaseQuantityS" xfId="176"/>
    <cellStyle name="reciveTypeNameD" xfId="177"/>
    <cellStyle name="DetailMemoD" xfId="178"/>
    <cellStyle name="invoiceQuantityD" xfId="179"/>
    <cellStyle name="isPresentD" xfId="180"/>
    <cellStyle name="origDiscountPriceT" xfId="181"/>
    <cellStyle name="recivingMaturityD" xfId="182"/>
    <cellStyle name="quantityD" xfId="183"/>
    <cellStyle name="cancelStateD" xfId="184"/>
    <cellStyle name="origTaxPriceT" xfId="185"/>
    <cellStyle name="origTaxD" xfId="186"/>
    <cellStyle name="origExpenseAmountT" xfId="187"/>
    <cellStyle name="personCodeT" xfId="188"/>
    <cellStyle name="busiTypeNameT" xfId="189"/>
    <cellStyle name="personNameT" xfId="190"/>
    <cellStyle name="SaleInvoiceBaseQuantityD" xfId="191"/>
    <cellStyle name="SendPersonCodeT" xfId="192"/>
    <cellStyle name="isPresentT" xfId="193"/>
    <cellStyle name="SettleCustomerCodeT" xfId="194"/>
    <cellStyle name="reciveTypeNameT" xfId="195"/>
    <cellStyle name="SettleCustomerT" xfId="196"/>
    <cellStyle name="recivingMaturityT" xfId="197"/>
    <cellStyle name="deliveryModeNameT" xfId="198"/>
    <cellStyle name="addressT" xfId="199"/>
    <cellStyle name="origSettleAmountT" xfId="200"/>
    <cellStyle name="origAllowancesT" xfId="201"/>
    <cellStyle name="voucherStateT" xfId="202"/>
    <cellStyle name="cancelStateT" xfId="203"/>
    <cellStyle name="DelegateForReceiveBaseQuantityD" xfId="204"/>
    <cellStyle name="inventoryCodeT" xfId="205"/>
    <cellStyle name="inventoryNameT" xfId="206"/>
    <cellStyle name="discountRateT" xfId="207"/>
    <cellStyle name="specificationT" xfId="208"/>
    <cellStyle name="DelegateOrderForProductBaseQuantityT" xfId="209"/>
    <cellStyle name="warehouseCodeT" xfId="210"/>
    <cellStyle name="warehouseNameT" xfId="211"/>
    <cellStyle name="quantityT" xfId="212"/>
    <cellStyle name="DetailMemoT" xfId="213"/>
    <cellStyle name="LatestSaleOrigTaxPriceT" xfId="214"/>
    <cellStyle name="invoiceQuantityT" xfId="215"/>
    <cellStyle name="SDDetailorigSettleAmountT" xfId="216"/>
    <cellStyle name="saleOrderCodeT" xfId="217"/>
    <cellStyle name="onwayBaseQuantityT" xfId="218"/>
    <cellStyle name="BaseQuantityT" xfId="219"/>
    <cellStyle name="BaseQuantityD" xfId="220"/>
    <cellStyle name="fordispatchBaseQuantityD" xfId="221"/>
    <cellStyle name="BaseUnitS" xfId="222"/>
    <cellStyle name="InventoryD" xfId="223"/>
    <cellStyle name="ForSaleBaseQuantityT" xfId="224"/>
    <cellStyle name="otherfordispatchBaseQuantityD" xfId="225"/>
    <cellStyle name="purchaseonwayBaseQuantityD" xfId="226"/>
    <cellStyle name="canuseBaseQuantityD" xfId="227"/>
    <cellStyle name="inventoryShorthandD" xfId="228"/>
    <cellStyle name="DelegateOrderForMaterialBaseQuantityD" xfId="229"/>
    <cellStyle name="saleDeliveryBaseQuantityD" xfId="230"/>
    <cellStyle name="stockRequestBaseQuantityT" xfId="231"/>
    <cellStyle name="WarehouseD" xfId="232"/>
    <cellStyle name="saleDeliveryBaseQuantityT" xfId="233"/>
    <cellStyle name="BaseUnitD" xfId="234"/>
    <cellStyle name="inventoryShorthandT" xfId="235"/>
    <cellStyle name="InventoryS" xfId="236"/>
    <cellStyle name="canuseBaseQuantityT" xfId="237"/>
    <cellStyle name="onwayBaseQuantityD" xfId="238"/>
    <cellStyle name="productForReceiveBaseQuantityT" xfId="239"/>
    <cellStyle name="WarehouseT" xfId="240"/>
    <cellStyle name="materialForSendBaseQuantityD" xfId="241"/>
    <cellStyle name="productForReceiveBaseQuantityD" xfId="242"/>
    <cellStyle name="purchaseArrivalBaseQuantityD" xfId="243"/>
    <cellStyle name="transonwayBaseQuantityD" xfId="244"/>
    <cellStyle name="InventoryT" xfId="245"/>
    <cellStyle name="stockRequestBaseQuantityD" xfId="246"/>
    <cellStyle name="DispatchAmountT" xfId="247"/>
    <cellStyle name="DelegateForDispatchBaseQuantityT" xfId="248"/>
    <cellStyle name="DispatchAmountD" xfId="249"/>
    <cellStyle name="DelegateForDispatchBaseQuantityD" xfId="250"/>
    <cellStyle name="fordispatchBaseQuantityT" xfId="251"/>
    <cellStyle name="BaseUnitT" xfId="252"/>
    <cellStyle name="ArrivalBaseQuantityT" xfId="253"/>
    <cellStyle name="purchaseorderonwayBaseQuantityT" xfId="254"/>
    <cellStyle name="BeginPriceS" xfId="255"/>
    <cellStyle name="purchaseonwayBaseQuantityT" xfId="256"/>
    <cellStyle name="DelegateForReceiveBaseQuantityT" xfId="257"/>
    <cellStyle name="otherfordispatchBaseQuantityT" xfId="258"/>
    <cellStyle name="transfordispatchBaseQuantityT" xfId="259"/>
    <cellStyle name="PurchaseArrivalDTOCodeD" xfId="260"/>
    <cellStyle name="PurchaseArrivalDTOCodeT" xfId="261"/>
    <cellStyle name="detailOrigSettleAmountD" xfId="262"/>
    <cellStyle name="WarehouseS" xfId="263"/>
    <cellStyle name="returnBaseQuantityD" xfId="264"/>
    <cellStyle name="BeginBaseQuantityD" xfId="265"/>
    <cellStyle name="InventoryCodeS" xfId="266"/>
    <cellStyle name="BeginBaseQuantityS" xfId="267"/>
    <cellStyle name="BeginBaseQuantityT" xfId="268"/>
    <cellStyle name="BeginPriceD" xfId="269"/>
    <cellStyle name="DispatchPriceT" xfId="270"/>
    <cellStyle name="PriceD" xfId="271"/>
    <cellStyle name="BeginAmountS" xfId="272"/>
    <cellStyle name="AmountS" xfId="273"/>
    <cellStyle name="BeginAmountD" xfId="274"/>
    <cellStyle name="ArrivalAmountS" xfId="275"/>
    <cellStyle name="DispatchBaseQuantityS" xfId="276"/>
    <cellStyle name="DispatchPriceS" xfId="277"/>
    <cellStyle name="DispatchBaseQuantityD" xfId="278"/>
    <cellStyle name="DispatchAmountS" xfId="279"/>
    <cellStyle name="PriceS" xfId="280"/>
    <cellStyle name="BeginPriceT" xfId="281"/>
    <cellStyle name="BeginAmountT" xfId="282"/>
    <cellStyle name="DispatchPriceD" xfId="283"/>
    <cellStyle name="ArrivalAmountD" xfId="284"/>
    <cellStyle name="DispatchBaseQuantityT" xfId="285"/>
    <cellStyle name="AmountD" xfId="286"/>
    <cellStyle name="ArrivalAmountT" xfId="287"/>
    <cellStyle name="AmountT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2F2F2"/>
      <rgbColor rgb="00D7EAF9"/>
      <rgbColor rgb="00FEF6A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6"/>
  <sheetViews>
    <sheetView zoomScaleSheetLayoutView="100" workbookViewId="0" topLeftCell="A7">
      <selection activeCell="A22" sqref="A22"/>
    </sheetView>
  </sheetViews>
  <sheetFormatPr defaultColWidth="9.140625" defaultRowHeight="14.25" customHeight="1"/>
  <cols>
    <col min="1" max="1" width="45.140625" style="1" customWidth="1"/>
    <col min="2" max="2" width="16.8515625" style="1" customWidth="1"/>
    <col min="3" max="3" width="15.8515625" style="1" customWidth="1"/>
    <col min="4" max="16384" width="9.140625" style="1" customWidth="1"/>
  </cols>
  <sheetData>
    <row r="1" spans="1:3" s="1" customFormat="1" ht="29.25" customHeight="1">
      <c r="A1" s="3" t="s">
        <v>0</v>
      </c>
      <c r="B1" s="4"/>
      <c r="C1" s="4"/>
    </row>
    <row r="2" spans="1:3" s="1" customFormat="1" ht="13.5" customHeight="1">
      <c r="A2" s="5"/>
      <c r="B2" s="5"/>
      <c r="C2" s="6" t="s">
        <v>1</v>
      </c>
    </row>
    <row r="3" spans="1:3" s="1" customFormat="1" ht="13.5" customHeight="1">
      <c r="A3" s="7" t="s">
        <v>2</v>
      </c>
      <c r="B3" s="7" t="s">
        <v>3</v>
      </c>
      <c r="C3" s="8" t="s">
        <v>4</v>
      </c>
    </row>
    <row r="4" spans="1:3" s="1" customFormat="1" ht="22.5" customHeight="1">
      <c r="A4" s="9" t="s">
        <v>5</v>
      </c>
      <c r="B4" s="9" t="s">
        <v>6</v>
      </c>
      <c r="C4" s="9" t="s">
        <v>7</v>
      </c>
    </row>
    <row r="5" spans="1:3" s="1" customFormat="1" ht="22.5" customHeight="1">
      <c r="A5" s="10" t="s">
        <v>8</v>
      </c>
      <c r="B5" s="12">
        <v>5490701.64</v>
      </c>
      <c r="C5" s="12">
        <v>2652645.0599999996</v>
      </c>
    </row>
    <row r="6" spans="1:3" s="1" customFormat="1" ht="22.5" customHeight="1">
      <c r="A6" s="10" t="s">
        <v>9</v>
      </c>
      <c r="B6" s="12">
        <v>3526015.7</v>
      </c>
      <c r="C6" s="12">
        <v>335046.8500000001</v>
      </c>
    </row>
    <row r="7" spans="1:3" s="1" customFormat="1" ht="22.5" customHeight="1">
      <c r="A7" s="10" t="s">
        <v>10</v>
      </c>
      <c r="B7" s="12">
        <v>1420.33</v>
      </c>
      <c r="C7" s="12">
        <v>401.8299999999999</v>
      </c>
    </row>
    <row r="8" spans="1:3" s="1" customFormat="1" ht="22.5" customHeight="1">
      <c r="A8" s="10" t="s">
        <v>11</v>
      </c>
      <c r="B8" s="12">
        <v>0</v>
      </c>
      <c r="C8" s="12">
        <v>0</v>
      </c>
    </row>
    <row r="9" spans="1:3" s="1" customFormat="1" ht="22.5" customHeight="1">
      <c r="A9" s="10" t="s">
        <v>12</v>
      </c>
      <c r="B9" s="12">
        <v>0</v>
      </c>
      <c r="C9" s="12">
        <v>0</v>
      </c>
    </row>
    <row r="10" spans="1:3" s="1" customFormat="1" ht="22.5" customHeight="1">
      <c r="A10" s="10" t="s">
        <v>13</v>
      </c>
      <c r="B10" s="12">
        <v>0</v>
      </c>
      <c r="C10" s="12">
        <v>0</v>
      </c>
    </row>
    <row r="11" spans="1:3" s="1" customFormat="1" ht="22.5" customHeight="1">
      <c r="A11" s="10" t="s">
        <v>14</v>
      </c>
      <c r="B11" s="12">
        <v>0</v>
      </c>
      <c r="C11" s="12">
        <v>0</v>
      </c>
    </row>
    <row r="12" spans="1:3" s="1" customFormat="1" ht="22.5" customHeight="1">
      <c r="A12" s="10" t="s">
        <v>15</v>
      </c>
      <c r="B12" s="12">
        <v>360</v>
      </c>
      <c r="C12" s="12">
        <v>0</v>
      </c>
    </row>
    <row r="13" spans="1:3" s="1" customFormat="1" ht="22.5" customHeight="1">
      <c r="A13" s="10" t="s">
        <v>16</v>
      </c>
      <c r="B13" s="12">
        <v>0</v>
      </c>
      <c r="C13" s="12">
        <v>0</v>
      </c>
    </row>
    <row r="14" spans="1:3" s="1" customFormat="1" ht="22.5" customHeight="1">
      <c r="A14" s="10" t="s">
        <v>17</v>
      </c>
      <c r="B14" s="12">
        <f>310231.69+B16</f>
        <v>394318.77</v>
      </c>
      <c r="C14" s="12">
        <v>209481.88</v>
      </c>
    </row>
    <row r="15" spans="1:3" s="1" customFormat="1" ht="22.5" customHeight="1">
      <c r="A15" s="10" t="s">
        <v>18</v>
      </c>
      <c r="B15" s="12">
        <v>149.64</v>
      </c>
      <c r="C15" s="12">
        <v>149.64</v>
      </c>
    </row>
    <row r="16" spans="1:3" s="1" customFormat="1" ht="22.5" customHeight="1">
      <c r="A16" s="10" t="s">
        <v>19</v>
      </c>
      <c r="B16" s="12">
        <v>84087.08</v>
      </c>
      <c r="C16" s="12">
        <v>84087.08</v>
      </c>
    </row>
    <row r="17" spans="1:3" s="1" customFormat="1" ht="22.5" customHeight="1">
      <c r="A17" s="10" t="s">
        <v>20</v>
      </c>
      <c r="B17" s="12">
        <f>889187.6+35337.31</f>
        <v>924524.9099999999</v>
      </c>
      <c r="C17" s="12">
        <v>417194.1399999999</v>
      </c>
    </row>
    <row r="18" spans="1:3" s="1" customFormat="1" ht="22.5" customHeight="1">
      <c r="A18" s="10" t="s">
        <v>21</v>
      </c>
      <c r="B18" s="12">
        <v>0</v>
      </c>
      <c r="C18" s="12">
        <v>0</v>
      </c>
    </row>
    <row r="19" spans="1:3" s="1" customFormat="1" ht="22.5" customHeight="1">
      <c r="A19" s="10" t="s">
        <v>22</v>
      </c>
      <c r="B19" s="12">
        <v>12139.17</v>
      </c>
      <c r="C19" s="12">
        <v>0</v>
      </c>
    </row>
    <row r="20" spans="1:3" s="1" customFormat="1" ht="22.5" customHeight="1">
      <c r="A20" s="10" t="s">
        <v>23</v>
      </c>
      <c r="B20" s="12">
        <f>303979.7+35337.31</f>
        <v>339317.01</v>
      </c>
      <c r="C20" s="12">
        <v>187732.71000000002</v>
      </c>
    </row>
    <row r="21" spans="1:3" s="1" customFormat="1" ht="22.5" customHeight="1">
      <c r="A21" s="10" t="s">
        <v>24</v>
      </c>
      <c r="B21" s="12">
        <v>1228.35</v>
      </c>
      <c r="C21" s="12">
        <v>43.02999999999997</v>
      </c>
    </row>
    <row r="22" spans="1:3" s="1" customFormat="1" ht="22.5" customHeight="1">
      <c r="A22" s="10" t="s">
        <v>25</v>
      </c>
      <c r="B22" s="12">
        <v>-1056.95</v>
      </c>
      <c r="C22" s="12">
        <v>-311.47</v>
      </c>
    </row>
    <row r="23" spans="1:3" s="1" customFormat="1" ht="22.5" customHeight="1">
      <c r="A23" s="10" t="s">
        <v>26</v>
      </c>
      <c r="B23" s="12">
        <v>0</v>
      </c>
      <c r="C23" s="12">
        <v>0</v>
      </c>
    </row>
    <row r="24" spans="1:3" s="1" customFormat="1" ht="22.5" customHeight="1">
      <c r="A24" s="10" t="s">
        <v>27</v>
      </c>
      <c r="B24" s="12">
        <f>B33+C33</f>
        <v>-307556.21000000066</v>
      </c>
      <c r="C24" s="12">
        <f>C5-C6-C7-C14-C17-C21</f>
        <v>1690477.3299999996</v>
      </c>
    </row>
    <row r="25" spans="1:3" s="1" customFormat="1" ht="22.5" customHeight="1">
      <c r="A25" s="10" t="s">
        <v>28</v>
      </c>
      <c r="B25" s="12">
        <v>700018.52</v>
      </c>
      <c r="C25" s="12">
        <v>0</v>
      </c>
    </row>
    <row r="26" spans="1:3" s="1" customFormat="1" ht="22.5" customHeight="1">
      <c r="A26" s="10" t="s">
        <v>29</v>
      </c>
      <c r="B26" s="12">
        <v>700018.2</v>
      </c>
      <c r="C26" s="12">
        <v>0</v>
      </c>
    </row>
    <row r="27" spans="1:3" s="1" customFormat="1" ht="22.5" customHeight="1">
      <c r="A27" s="10" t="s">
        <v>30</v>
      </c>
      <c r="B27" s="12">
        <v>144954.45</v>
      </c>
      <c r="C27" s="12">
        <v>5322.0500000000175</v>
      </c>
    </row>
    <row r="28" spans="1:3" s="1" customFormat="1" ht="22.5" customHeight="1">
      <c r="A28" s="10" t="s">
        <v>31</v>
      </c>
      <c r="B28" s="12">
        <v>0</v>
      </c>
      <c r="C28" s="12">
        <v>0</v>
      </c>
    </row>
    <row r="29" spans="1:3" s="1" customFormat="1" ht="22.5" customHeight="1">
      <c r="A29" s="10" t="s">
        <v>32</v>
      </c>
      <c r="B29" s="12">
        <v>0</v>
      </c>
      <c r="C29" s="12">
        <v>0</v>
      </c>
    </row>
    <row r="30" spans="1:3" s="1" customFormat="1" ht="22.5" customHeight="1">
      <c r="A30" s="10" t="s">
        <v>33</v>
      </c>
      <c r="B30" s="12">
        <v>0</v>
      </c>
      <c r="C30" s="12">
        <v>0</v>
      </c>
    </row>
    <row r="31" spans="1:3" s="1" customFormat="1" ht="22.5" customHeight="1">
      <c r="A31" s="10" t="s">
        <v>34</v>
      </c>
      <c r="B31" s="12">
        <v>0</v>
      </c>
      <c r="C31" s="12">
        <v>0</v>
      </c>
    </row>
    <row r="32" spans="1:3" s="1" customFormat="1" ht="22.5" customHeight="1">
      <c r="A32" s="10" t="s">
        <v>35</v>
      </c>
      <c r="B32" s="12">
        <v>22.05</v>
      </c>
      <c r="C32" s="12">
        <v>22.05</v>
      </c>
    </row>
    <row r="33" spans="1:3" s="1" customFormat="1" ht="22.5" customHeight="1">
      <c r="A33" s="10" t="s">
        <v>36</v>
      </c>
      <c r="B33" s="1">
        <v>-1992711.4900000002</v>
      </c>
      <c r="C33" s="12">
        <f>C24+C26-C27</f>
        <v>1685155.2799999996</v>
      </c>
    </row>
    <row r="34" spans="1:3" s="1" customFormat="1" ht="22.5" customHeight="1">
      <c r="A34" s="10" t="s">
        <v>37</v>
      </c>
      <c r="B34" s="12">
        <v>0</v>
      </c>
      <c r="C34" s="12">
        <v>0</v>
      </c>
    </row>
    <row r="35" spans="1:3" s="1" customFormat="1" ht="22.5" customHeight="1">
      <c r="A35" s="10" t="s">
        <v>38</v>
      </c>
      <c r="B35" s="12">
        <f>B33</f>
        <v>-1992711.4900000002</v>
      </c>
      <c r="C35" s="12">
        <f>C33</f>
        <v>1685155.2799999996</v>
      </c>
    </row>
    <row r="36" spans="1:3" s="1" customFormat="1" ht="22.5" customHeight="1">
      <c r="A36" s="14" t="s">
        <v>39</v>
      </c>
      <c r="B36" s="5"/>
      <c r="C36" s="14"/>
    </row>
  </sheetData>
  <sheetProtection/>
  <mergeCells count="1">
    <mergeCell ref="A1:C1"/>
  </mergeCells>
  <printOptions/>
  <pageMargins left="0.4722222222222222" right="0.5118055555555555" top="0.7083333333333334" bottom="1" header="0.5" footer="0.5"/>
  <pageSetup fitToHeight="1" fitToWidth="1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0"/>
  <sheetViews>
    <sheetView zoomScaleSheetLayoutView="100" workbookViewId="0" topLeftCell="A22">
      <selection activeCell="H36" sqref="H36"/>
    </sheetView>
  </sheetViews>
  <sheetFormatPr defaultColWidth="9.140625" defaultRowHeight="14.25" customHeight="1"/>
  <cols>
    <col min="1" max="1" width="20.57421875" style="1" bestFit="1" customWidth="1"/>
    <col min="2" max="2" width="14.00390625" style="1" bestFit="1" customWidth="1"/>
    <col min="3" max="3" width="14.57421875" style="1" customWidth="1"/>
    <col min="4" max="4" width="23.8515625" style="1" customWidth="1"/>
    <col min="5" max="5" width="16.421875" style="1" customWidth="1"/>
    <col min="6" max="6" width="18.140625" style="1" customWidth="1"/>
    <col min="7" max="7" width="9.140625" style="1" customWidth="1"/>
    <col min="8" max="8" width="10.57421875" style="1" bestFit="1" customWidth="1"/>
    <col min="9" max="10" width="9.140625" style="1" customWidth="1"/>
    <col min="11" max="11" width="10.57421875" style="1" bestFit="1" customWidth="1"/>
    <col min="12" max="248" width="9.140625" style="1" customWidth="1"/>
    <col min="251" max="16384" width="9.140625" style="1" customWidth="1"/>
  </cols>
  <sheetData>
    <row r="1" spans="1:6" s="1" customFormat="1" ht="27.75" customHeight="1">
      <c r="A1" s="3" t="s">
        <v>40</v>
      </c>
      <c r="B1" s="5"/>
      <c r="C1" s="5"/>
      <c r="D1" s="5"/>
      <c r="E1" s="5"/>
      <c r="F1" s="5"/>
    </row>
    <row r="2" spans="1:6" s="1" customFormat="1" ht="16.5" customHeight="1">
      <c r="A2" s="5"/>
      <c r="B2" s="5"/>
      <c r="C2" s="5"/>
      <c r="D2" s="5"/>
      <c r="E2" s="5"/>
      <c r="F2" s="6" t="s">
        <v>41</v>
      </c>
    </row>
    <row r="3" spans="1:6" s="1" customFormat="1" ht="16.5" customHeight="1">
      <c r="A3" s="7" t="s">
        <v>2</v>
      </c>
      <c r="B3" s="15"/>
      <c r="C3" s="15"/>
      <c r="D3" s="7" t="s">
        <v>42</v>
      </c>
      <c r="E3" s="15"/>
      <c r="F3" s="8" t="s">
        <v>4</v>
      </c>
    </row>
    <row r="4" spans="1:6" s="1" customFormat="1" ht="16.5" customHeight="1">
      <c r="A4" s="9" t="s">
        <v>43</v>
      </c>
      <c r="B4" s="9" t="s">
        <v>44</v>
      </c>
      <c r="C4" s="9" t="s">
        <v>45</v>
      </c>
      <c r="D4" s="9" t="s">
        <v>46</v>
      </c>
      <c r="E4" s="9" t="s">
        <v>44</v>
      </c>
      <c r="F4" s="9" t="s">
        <v>45</v>
      </c>
    </row>
    <row r="5" spans="1:6" s="1" customFormat="1" ht="21" customHeight="1">
      <c r="A5" s="10" t="s">
        <v>47</v>
      </c>
      <c r="B5" s="16"/>
      <c r="C5" s="16"/>
      <c r="D5" s="10" t="s">
        <v>48</v>
      </c>
      <c r="E5" s="11"/>
      <c r="F5" s="11"/>
    </row>
    <row r="6" spans="1:6" s="1" customFormat="1" ht="21" customHeight="1">
      <c r="A6" s="10" t="s">
        <v>49</v>
      </c>
      <c r="B6" s="12">
        <v>118959.03</v>
      </c>
      <c r="C6" s="12">
        <v>1944.64</v>
      </c>
      <c r="D6" s="10" t="s">
        <v>50</v>
      </c>
      <c r="E6" s="12">
        <v>2090374.14</v>
      </c>
      <c r="F6" s="12">
        <v>0</v>
      </c>
    </row>
    <row r="7" spans="1:6" s="1" customFormat="1" ht="21" customHeight="1">
      <c r="A7" s="10" t="s">
        <v>51</v>
      </c>
      <c r="B7" s="12">
        <v>0</v>
      </c>
      <c r="C7" s="12">
        <v>0</v>
      </c>
      <c r="D7" s="10" t="s">
        <v>52</v>
      </c>
      <c r="E7" s="12">
        <v>0</v>
      </c>
      <c r="F7" s="12">
        <v>0</v>
      </c>
    </row>
    <row r="8" spans="1:6" s="1" customFormat="1" ht="21" customHeight="1">
      <c r="A8" s="10" t="s">
        <v>53</v>
      </c>
      <c r="B8" s="12">
        <v>0</v>
      </c>
      <c r="C8" s="12">
        <v>0</v>
      </c>
      <c r="D8" s="10" t="s">
        <v>54</v>
      </c>
      <c r="E8" s="12">
        <v>760606.28</v>
      </c>
      <c r="F8" s="12">
        <v>60151</v>
      </c>
    </row>
    <row r="9" spans="1:6" s="1" customFormat="1" ht="21" customHeight="1">
      <c r="A9" s="10" t="s">
        <v>55</v>
      </c>
      <c r="B9" s="12">
        <v>3534214.35</v>
      </c>
      <c r="C9" s="12">
        <v>383995.29</v>
      </c>
      <c r="D9" s="10" t="s">
        <v>56</v>
      </c>
      <c r="E9" s="12">
        <v>0</v>
      </c>
      <c r="F9" s="12">
        <v>0</v>
      </c>
    </row>
    <row r="10" spans="1:6" s="1" customFormat="1" ht="21" customHeight="1">
      <c r="A10" s="10" t="s">
        <v>57</v>
      </c>
      <c r="B10" s="12">
        <v>380331.2</v>
      </c>
      <c r="C10" s="12">
        <v>5790163.2</v>
      </c>
      <c r="D10" s="10" t="s">
        <v>58</v>
      </c>
      <c r="E10" s="12">
        <v>0</v>
      </c>
      <c r="F10" s="12">
        <v>48920.75</v>
      </c>
    </row>
    <row r="11" spans="1:6" s="1" customFormat="1" ht="21" customHeight="1">
      <c r="A11" s="10" t="s">
        <v>59</v>
      </c>
      <c r="B11" s="12">
        <v>0</v>
      </c>
      <c r="C11" s="12">
        <v>0</v>
      </c>
      <c r="D11" s="10" t="s">
        <v>60</v>
      </c>
      <c r="E11" s="12">
        <v>21644.4</v>
      </c>
      <c r="F11" s="12">
        <v>46054.6</v>
      </c>
    </row>
    <row r="12" spans="1:6" s="1" customFormat="1" ht="21" customHeight="1">
      <c r="A12" s="10" t="s">
        <v>61</v>
      </c>
      <c r="B12" s="12">
        <v>0</v>
      </c>
      <c r="C12" s="12">
        <v>0</v>
      </c>
      <c r="D12" s="10" t="s">
        <v>62</v>
      </c>
      <c r="E12" s="12">
        <v>0</v>
      </c>
      <c r="F12" s="12">
        <v>0</v>
      </c>
    </row>
    <row r="13" spans="1:6" s="1" customFormat="1" ht="21" customHeight="1">
      <c r="A13" s="10" t="s">
        <v>63</v>
      </c>
      <c r="B13" s="12">
        <v>190326.82</v>
      </c>
      <c r="C13" s="12">
        <v>197900</v>
      </c>
      <c r="D13" s="10" t="s">
        <v>64</v>
      </c>
      <c r="E13" s="12">
        <v>0</v>
      </c>
      <c r="F13" s="12">
        <v>0</v>
      </c>
    </row>
    <row r="14" spans="1:6" s="1" customFormat="1" ht="21" customHeight="1">
      <c r="A14" s="10" t="s">
        <v>65</v>
      </c>
      <c r="B14" s="12">
        <v>6473490.13</v>
      </c>
      <c r="C14" s="12">
        <v>4622828.27</v>
      </c>
      <c r="D14" s="10" t="s">
        <v>66</v>
      </c>
      <c r="E14" s="12">
        <v>376680.16</v>
      </c>
      <c r="F14" s="12">
        <v>39830.16</v>
      </c>
    </row>
    <row r="15" spans="1:6" s="1" customFormat="1" ht="21" customHeight="1">
      <c r="A15" s="10" t="s">
        <v>67</v>
      </c>
      <c r="B15" s="12">
        <v>894237.95</v>
      </c>
      <c r="C15" s="12">
        <v>452935.63</v>
      </c>
      <c r="D15" s="10" t="s">
        <v>68</v>
      </c>
      <c r="E15" s="12">
        <v>0</v>
      </c>
      <c r="F15" s="12">
        <v>0</v>
      </c>
    </row>
    <row r="16" spans="1:6" s="1" customFormat="1" ht="21" customHeight="1">
      <c r="A16" s="10" t="s">
        <v>69</v>
      </c>
      <c r="B16" s="12">
        <v>3309333.2</v>
      </c>
      <c r="C16" s="12">
        <v>3579827.79</v>
      </c>
      <c r="D16" s="10" t="s">
        <v>70</v>
      </c>
      <c r="E16" s="12">
        <v>3249304.98</v>
      </c>
      <c r="F16" s="12">
        <v>194956.51</v>
      </c>
    </row>
    <row r="17" spans="1:6" s="1" customFormat="1" ht="21" customHeight="1">
      <c r="A17" s="10" t="s">
        <v>71</v>
      </c>
      <c r="B17" s="12">
        <v>2269918.98</v>
      </c>
      <c r="C17" s="12">
        <v>1531091.49</v>
      </c>
      <c r="D17" s="10" t="s">
        <v>72</v>
      </c>
      <c r="E17" s="13"/>
      <c r="F17" s="13"/>
    </row>
    <row r="18" spans="1:6" s="1" customFormat="1" ht="21" customHeight="1">
      <c r="A18" s="10" t="s">
        <v>73</v>
      </c>
      <c r="B18" s="12"/>
      <c r="C18" s="12">
        <v>0</v>
      </c>
      <c r="D18" s="10" t="s">
        <v>74</v>
      </c>
      <c r="E18" s="12">
        <v>0</v>
      </c>
      <c r="F18" s="12">
        <v>0</v>
      </c>
    </row>
    <row r="19" spans="1:6" s="1" customFormat="1" ht="21" customHeight="1">
      <c r="A19" s="10" t="s">
        <v>75</v>
      </c>
      <c r="B19" s="12"/>
      <c r="C19" s="12">
        <v>672532.91</v>
      </c>
      <c r="D19" s="10" t="s">
        <v>76</v>
      </c>
      <c r="E19" s="12">
        <v>0</v>
      </c>
      <c r="F19" s="12">
        <v>0</v>
      </c>
    </row>
    <row r="20" spans="1:6" s="1" customFormat="1" ht="21" customHeight="1">
      <c r="A20" s="10" t="s">
        <v>77</v>
      </c>
      <c r="B20" s="12">
        <v>10697321.530000001</v>
      </c>
      <c r="C20" s="12">
        <v>11669364.309999999</v>
      </c>
      <c r="D20" s="10" t="s">
        <v>78</v>
      </c>
      <c r="E20" s="12">
        <v>0</v>
      </c>
      <c r="F20" s="12">
        <v>0</v>
      </c>
    </row>
    <row r="21" spans="1:6" s="1" customFormat="1" ht="21" customHeight="1">
      <c r="A21" s="10" t="s">
        <v>79</v>
      </c>
      <c r="B21" s="13"/>
      <c r="C21" s="13"/>
      <c r="D21" s="10" t="s">
        <v>80</v>
      </c>
      <c r="E21" s="13"/>
      <c r="F21" s="13"/>
    </row>
    <row r="22" spans="1:6" s="1" customFormat="1" ht="21" customHeight="1">
      <c r="A22" s="10" t="s">
        <v>81</v>
      </c>
      <c r="B22" s="12">
        <v>0</v>
      </c>
      <c r="C22" s="12">
        <v>0</v>
      </c>
      <c r="D22" s="10" t="s">
        <v>82</v>
      </c>
      <c r="E22" s="12">
        <v>0</v>
      </c>
      <c r="F22" s="12">
        <v>0</v>
      </c>
    </row>
    <row r="23" spans="1:6" s="1" customFormat="1" ht="21" customHeight="1">
      <c r="A23" s="10" t="s">
        <v>83</v>
      </c>
      <c r="B23" s="12">
        <v>0</v>
      </c>
      <c r="C23" s="12">
        <v>0</v>
      </c>
      <c r="D23" s="10" t="s">
        <v>84</v>
      </c>
      <c r="E23" s="12">
        <v>3249304.98</v>
      </c>
      <c r="F23" s="12">
        <v>194956.51</v>
      </c>
    </row>
    <row r="24" spans="1:6" s="1" customFormat="1" ht="21" customHeight="1">
      <c r="A24" s="10" t="s">
        <v>85</v>
      </c>
      <c r="B24" s="12">
        <v>6060721.01</v>
      </c>
      <c r="C24" s="12">
        <v>1042775.85</v>
      </c>
      <c r="D24" s="16"/>
      <c r="E24" s="11"/>
      <c r="F24" s="11"/>
    </row>
    <row r="25" spans="1:6" s="1" customFormat="1" ht="21" customHeight="1">
      <c r="A25" s="10" t="s">
        <v>86</v>
      </c>
      <c r="B25" s="12">
        <v>607792.47</v>
      </c>
      <c r="C25" s="12">
        <v>205898.24</v>
      </c>
      <c r="D25" s="16"/>
      <c r="E25" s="11"/>
      <c r="F25" s="11"/>
    </row>
    <row r="26" spans="1:6" s="1" customFormat="1" ht="21" customHeight="1">
      <c r="A26" s="10" t="s">
        <v>87</v>
      </c>
      <c r="B26" s="12">
        <v>5452928.54</v>
      </c>
      <c r="C26" s="12">
        <v>836877.61</v>
      </c>
      <c r="D26" s="16"/>
      <c r="E26" s="11"/>
      <c r="F26" s="11"/>
    </row>
    <row r="27" spans="1:6" s="1" customFormat="1" ht="21" customHeight="1">
      <c r="A27" s="10" t="s">
        <v>88</v>
      </c>
      <c r="B27" s="12">
        <v>0</v>
      </c>
      <c r="C27" s="12">
        <v>0</v>
      </c>
      <c r="D27" s="16"/>
      <c r="E27" s="11"/>
      <c r="F27" s="11"/>
    </row>
    <row r="28" spans="1:6" s="1" customFormat="1" ht="21" customHeight="1">
      <c r="A28" s="10" t="s">
        <v>89</v>
      </c>
      <c r="B28" s="12">
        <v>0</v>
      </c>
      <c r="C28" s="12">
        <v>0</v>
      </c>
      <c r="D28" s="16"/>
      <c r="E28" s="11"/>
      <c r="F28" s="11"/>
    </row>
    <row r="29" spans="1:6" s="1" customFormat="1" ht="21" customHeight="1">
      <c r="A29" s="10" t="s">
        <v>90</v>
      </c>
      <c r="B29" s="12">
        <v>0</v>
      </c>
      <c r="C29" s="12">
        <v>0</v>
      </c>
      <c r="D29" s="16"/>
      <c r="E29" s="11"/>
      <c r="F29" s="11"/>
    </row>
    <row r="30" spans="1:6" s="1" customFormat="1" ht="21" customHeight="1">
      <c r="A30" s="10" t="s">
        <v>91</v>
      </c>
      <c r="B30" s="12">
        <v>0</v>
      </c>
      <c r="C30" s="12">
        <v>0</v>
      </c>
      <c r="D30" s="10" t="s">
        <v>92</v>
      </c>
      <c r="E30" s="11"/>
      <c r="F30" s="11"/>
    </row>
    <row r="31" spans="1:6" s="1" customFormat="1" ht="21" customHeight="1">
      <c r="A31" s="10" t="s">
        <v>93</v>
      </c>
      <c r="B31" s="12">
        <v>7333.34</v>
      </c>
      <c r="C31" s="12">
        <v>0</v>
      </c>
      <c r="D31" s="10" t="s">
        <v>94</v>
      </c>
      <c r="E31" s="12">
        <v>15000000</v>
      </c>
      <c r="F31" s="12">
        <v>15000000</v>
      </c>
    </row>
    <row r="32" spans="1:6" s="1" customFormat="1" ht="21" customHeight="1">
      <c r="A32" s="10" t="s">
        <v>95</v>
      </c>
      <c r="B32" s="12">
        <v>0</v>
      </c>
      <c r="C32" s="12">
        <v>0</v>
      </c>
      <c r="D32" s="10" t="s">
        <v>96</v>
      </c>
      <c r="E32" s="12">
        <v>0</v>
      </c>
      <c r="F32" s="12">
        <v>0</v>
      </c>
    </row>
    <row r="33" spans="1:6" s="1" customFormat="1" ht="21" customHeight="1">
      <c r="A33" s="10" t="s">
        <v>97</v>
      </c>
      <c r="B33" s="12">
        <v>99010.08</v>
      </c>
      <c r="C33" s="12">
        <v>179890.53</v>
      </c>
      <c r="D33" s="10" t="s">
        <v>98</v>
      </c>
      <c r="E33" s="12">
        <v>0</v>
      </c>
      <c r="F33" s="12">
        <v>0</v>
      </c>
    </row>
    <row r="34" spans="1:6" s="1" customFormat="1" ht="21" customHeight="1">
      <c r="A34" s="10" t="s">
        <v>99</v>
      </c>
      <c r="B34" s="13"/>
      <c r="C34" s="13"/>
      <c r="D34" s="10" t="s">
        <v>100</v>
      </c>
      <c r="E34" s="12">
        <f>E35-E31</f>
        <v>-1992711.4900000002</v>
      </c>
      <c r="F34" s="12">
        <v>-1550171.87</v>
      </c>
    </row>
    <row r="35" spans="1:6" s="1" customFormat="1" ht="21" customHeight="1">
      <c r="A35" s="10" t="s">
        <v>101</v>
      </c>
      <c r="B35" s="12">
        <v>5559271.96</v>
      </c>
      <c r="C35" s="12">
        <v>1016768.14</v>
      </c>
      <c r="D35" s="10" t="s">
        <v>102</v>
      </c>
      <c r="E35" s="12">
        <f>E36-E23</f>
        <v>13007288.51</v>
      </c>
      <c r="F35" s="12">
        <v>13449828.129999999</v>
      </c>
    </row>
    <row r="36" spans="1:6" s="1" customFormat="1" ht="21" customHeight="1">
      <c r="A36" s="10" t="s">
        <v>103</v>
      </c>
      <c r="B36" s="12">
        <v>16256593.49</v>
      </c>
      <c r="C36" s="12">
        <v>12686132.45</v>
      </c>
      <c r="D36" s="10" t="s">
        <v>104</v>
      </c>
      <c r="E36" s="12">
        <v>16256593.49</v>
      </c>
      <c r="F36" s="12">
        <v>13644784.639999999</v>
      </c>
    </row>
    <row r="37" spans="1:6" s="1" customFormat="1" ht="21" customHeight="1">
      <c r="A37" s="17" t="s">
        <v>105</v>
      </c>
      <c r="B37" s="18"/>
      <c r="C37" s="17" t="s">
        <v>106</v>
      </c>
      <c r="D37" s="18"/>
      <c r="E37" s="17" t="s">
        <v>107</v>
      </c>
      <c r="F37" s="18"/>
    </row>
    <row r="38" spans="1:6" s="1" customFormat="1" ht="16.5" customHeight="1">
      <c r="A38" s="5"/>
      <c r="B38" s="5"/>
      <c r="C38" s="5"/>
      <c r="D38" s="5"/>
      <c r="E38" s="5"/>
      <c r="F38" s="5"/>
    </row>
    <row r="39" spans="1:6" s="1" customFormat="1" ht="24" customHeight="1">
      <c r="A39" s="19" t="s">
        <v>108</v>
      </c>
      <c r="B39" s="19"/>
      <c r="C39" s="19"/>
      <c r="D39" s="19"/>
      <c r="E39" s="19"/>
      <c r="F39" s="19"/>
    </row>
    <row r="40" spans="1:6" s="1" customFormat="1" ht="13.5" customHeight="1">
      <c r="A40" s="5"/>
      <c r="B40" s="5"/>
      <c r="C40" s="5"/>
      <c r="D40" s="5"/>
      <c r="E40" s="5"/>
      <c r="F40" s="5"/>
    </row>
  </sheetData>
  <sheetProtection/>
  <mergeCells count="3">
    <mergeCell ref="A1:F1"/>
    <mergeCell ref="A3:C3"/>
    <mergeCell ref="A39:F39"/>
  </mergeCells>
  <printOptions/>
  <pageMargins left="0.3541666666666667" right="0.15694444444444444" top="0.6298611111111111" bottom="0.629861111111111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G29" sqref="G29"/>
    </sheetView>
  </sheetViews>
  <sheetFormatPr defaultColWidth="9.140625" defaultRowHeight="14.25" customHeight="1"/>
  <cols>
    <col min="1" max="1" width="56.8515625" style="1" bestFit="1" customWidth="1"/>
    <col min="2" max="2" width="20.57421875" style="1" bestFit="1" customWidth="1"/>
    <col min="3" max="3" width="24.28125" style="1" customWidth="1"/>
    <col min="4" max="4" width="12.8515625" style="1" bestFit="1" customWidth="1"/>
    <col min="5" max="255" width="9.140625" style="1" customWidth="1"/>
    <col min="256" max="256" width="9.140625" style="2" customWidth="1"/>
  </cols>
  <sheetData>
    <row r="1" spans="1:3" s="1" customFormat="1" ht="29.25" customHeight="1">
      <c r="A1" s="3" t="s">
        <v>109</v>
      </c>
      <c r="B1" s="4"/>
      <c r="C1" s="4"/>
    </row>
    <row r="2" spans="1:3" s="1" customFormat="1" ht="17.25" customHeight="1">
      <c r="A2" s="5"/>
      <c r="B2" s="5"/>
      <c r="C2" s="6" t="s">
        <v>110</v>
      </c>
    </row>
    <row r="3" spans="1:3" s="1" customFormat="1" ht="17.25" customHeight="1">
      <c r="A3" s="7" t="s">
        <v>2</v>
      </c>
      <c r="B3" s="7" t="s">
        <v>3</v>
      </c>
      <c r="C3" s="8" t="s">
        <v>4</v>
      </c>
    </row>
    <row r="4" spans="1:3" s="1" customFormat="1" ht="28.5" customHeight="1">
      <c r="A4" s="9" t="s">
        <v>111</v>
      </c>
      <c r="B4" s="9" t="s">
        <v>6</v>
      </c>
      <c r="C4" s="9" t="s">
        <v>112</v>
      </c>
    </row>
    <row r="5" spans="1:3" s="1" customFormat="1" ht="28.5" customHeight="1">
      <c r="A5" s="10" t="s">
        <v>113</v>
      </c>
      <c r="B5" s="11"/>
      <c r="C5" s="11"/>
    </row>
    <row r="6" spans="1:3" s="1" customFormat="1" ht="28.5" customHeight="1">
      <c r="A6" s="10" t="s">
        <v>114</v>
      </c>
      <c r="B6" s="12">
        <v>3041166.38</v>
      </c>
      <c r="C6" s="12">
        <v>529384.32</v>
      </c>
    </row>
    <row r="7" spans="1:3" s="1" customFormat="1" ht="28.5" customHeight="1">
      <c r="A7" s="10" t="s">
        <v>115</v>
      </c>
      <c r="B7" s="12">
        <f>4119238.59+4003</f>
        <v>4123241.59</v>
      </c>
      <c r="C7" s="12">
        <v>19786</v>
      </c>
    </row>
    <row r="8" spans="1:3" s="1" customFormat="1" ht="28.5" customHeight="1">
      <c r="A8" s="10" t="s">
        <v>116</v>
      </c>
      <c r="B8" s="12">
        <v>3063694.07</v>
      </c>
      <c r="C8" s="12">
        <v>33246</v>
      </c>
    </row>
    <row r="9" spans="1:3" s="1" customFormat="1" ht="28.5" customHeight="1">
      <c r="A9" s="10" t="s">
        <v>117</v>
      </c>
      <c r="B9" s="12">
        <v>1339884.49</v>
      </c>
      <c r="C9" s="12">
        <v>137084.58</v>
      </c>
    </row>
    <row r="10" spans="1:3" s="1" customFormat="1" ht="28.5" customHeight="1">
      <c r="A10" s="10" t="s">
        <v>118</v>
      </c>
      <c r="B10" s="12">
        <v>169163.84</v>
      </c>
      <c r="C10" s="12">
        <v>101000.27</v>
      </c>
    </row>
    <row r="11" spans="1:3" s="1" customFormat="1" ht="28.5" customHeight="1">
      <c r="A11" s="10" t="s">
        <v>119</v>
      </c>
      <c r="B11" s="12">
        <v>2436576.18</v>
      </c>
      <c r="C11" s="12">
        <v>346385.86</v>
      </c>
    </row>
    <row r="12" spans="1:3" s="1" customFormat="1" ht="28.5" customHeight="1">
      <c r="A12" s="10" t="s">
        <v>120</v>
      </c>
      <c r="B12" s="12">
        <f>B6+B7-B8-B9-B10-B11</f>
        <v>155089.39000000013</v>
      </c>
      <c r="C12" s="12">
        <v>40972.82000000001</v>
      </c>
    </row>
    <row r="13" spans="1:3" s="1" customFormat="1" ht="28.5" customHeight="1">
      <c r="A13" s="10" t="s">
        <v>121</v>
      </c>
      <c r="B13" s="13"/>
      <c r="C13" s="13"/>
    </row>
    <row r="14" spans="1:3" s="1" customFormat="1" ht="28.5" customHeight="1">
      <c r="A14" s="10" t="s">
        <v>122</v>
      </c>
      <c r="B14" s="12">
        <v>0</v>
      </c>
      <c r="C14" s="12">
        <v>0</v>
      </c>
    </row>
    <row r="15" spans="1:3" s="1" customFormat="1" ht="28.5" customHeight="1">
      <c r="A15" s="10" t="s">
        <v>123</v>
      </c>
      <c r="B15" s="12">
        <v>0</v>
      </c>
      <c r="C15" s="12">
        <v>0</v>
      </c>
    </row>
    <row r="16" spans="1:3" s="1" customFormat="1" ht="28.5" customHeight="1">
      <c r="A16" s="10" t="s">
        <v>124</v>
      </c>
      <c r="B16" s="12">
        <v>0</v>
      </c>
      <c r="C16" s="12">
        <v>0</v>
      </c>
    </row>
    <row r="17" spans="1:3" s="1" customFormat="1" ht="28.5" customHeight="1">
      <c r="A17" s="10" t="s">
        <v>125</v>
      </c>
      <c r="B17" s="12">
        <v>0</v>
      </c>
      <c r="C17" s="12">
        <v>0</v>
      </c>
    </row>
    <row r="18" spans="1:3" s="1" customFormat="1" ht="28.5" customHeight="1">
      <c r="A18" s="10" t="s">
        <v>126</v>
      </c>
      <c r="B18" s="12">
        <v>38075</v>
      </c>
      <c r="C18" s="12">
        <v>0</v>
      </c>
    </row>
    <row r="19" spans="1:3" s="1" customFormat="1" ht="28.5" customHeight="1">
      <c r="A19" s="10" t="s">
        <v>127</v>
      </c>
      <c r="B19" s="12">
        <v>-38075</v>
      </c>
      <c r="C19" s="12">
        <v>0</v>
      </c>
    </row>
    <row r="20" spans="1:3" s="1" customFormat="1" ht="28.5" customHeight="1">
      <c r="A20" s="10" t="s">
        <v>128</v>
      </c>
      <c r="B20" s="13"/>
      <c r="C20" s="13"/>
    </row>
    <row r="21" spans="1:3" s="1" customFormat="1" ht="28.5" customHeight="1">
      <c r="A21" s="10" t="s">
        <v>129</v>
      </c>
      <c r="B21" s="12">
        <v>0</v>
      </c>
      <c r="C21" s="12">
        <v>0</v>
      </c>
    </row>
    <row r="22" spans="1:3" s="1" customFormat="1" ht="28.5" customHeight="1">
      <c r="A22" s="10" t="s">
        <v>130</v>
      </c>
      <c r="B22" s="12">
        <v>0</v>
      </c>
      <c r="C22" s="12">
        <v>0</v>
      </c>
    </row>
    <row r="23" spans="1:3" s="1" customFormat="1" ht="28.5" customHeight="1">
      <c r="A23" s="10" t="s">
        <v>131</v>
      </c>
      <c r="B23" s="12">
        <v>0</v>
      </c>
      <c r="C23" s="12">
        <v>0</v>
      </c>
    </row>
    <row r="24" spans="1:3" s="1" customFormat="1" ht="28.5" customHeight="1">
      <c r="A24" s="10" t="s">
        <v>132</v>
      </c>
      <c r="B24" s="12">
        <v>0</v>
      </c>
      <c r="C24" s="12">
        <v>0</v>
      </c>
    </row>
    <row r="25" spans="1:3" s="1" customFormat="1" ht="28.5" customHeight="1">
      <c r="A25" s="10" t="s">
        <v>133</v>
      </c>
      <c r="B25" s="12">
        <v>0</v>
      </c>
      <c r="C25" s="12">
        <v>0</v>
      </c>
    </row>
    <row r="26" spans="1:3" s="1" customFormat="1" ht="28.5" customHeight="1">
      <c r="A26" s="10" t="s">
        <v>134</v>
      </c>
      <c r="B26" s="12">
        <v>0</v>
      </c>
      <c r="C26" s="12">
        <v>0</v>
      </c>
    </row>
    <row r="27" spans="1:3" s="1" customFormat="1" ht="28.5" customHeight="1">
      <c r="A27" s="10" t="s">
        <v>135</v>
      </c>
      <c r="B27" s="12">
        <f>B12+B19</f>
        <v>117014.39000000013</v>
      </c>
      <c r="C27" s="12">
        <v>40972.82000000001</v>
      </c>
    </row>
    <row r="28" spans="1:3" s="1" customFormat="1" ht="28.5" customHeight="1">
      <c r="A28" s="10" t="s">
        <v>136</v>
      </c>
      <c r="B28" s="13"/>
      <c r="C28" s="13"/>
    </row>
    <row r="29" spans="1:3" s="1" customFormat="1" ht="28.5" customHeight="1">
      <c r="A29" s="10" t="s">
        <v>137</v>
      </c>
      <c r="B29" s="12">
        <f>B27</f>
        <v>117014.39000000013</v>
      </c>
      <c r="C29" s="12">
        <v>40972.82000000001</v>
      </c>
    </row>
    <row r="30" spans="1:3" s="1" customFormat="1" ht="23.25" customHeight="1">
      <c r="A30" s="14" t="s">
        <v>39</v>
      </c>
      <c r="B30" s="5"/>
      <c r="C30" s="14" t="s">
        <v>138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</cp:lastModifiedBy>
  <dcterms:created xsi:type="dcterms:W3CDTF">2022-06-05T08:56:17Z</dcterms:created>
  <dcterms:modified xsi:type="dcterms:W3CDTF">2023-02-20T07:48:24Z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7CA892413B3143D1B2D5B2E1C7AF0020</vt:lpwstr>
  </property>
  <property fmtid="{D5CDD505-2E9C-101B-9397-08002B2CF9AE}" pid="4" name="KSOProductBuildV">
    <vt:lpwstr>2052-11.1.0.13703</vt:lpwstr>
  </property>
</Properties>
</file>